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X:\SON\AcademicPrograms\EXT\WIN\NEXus Project\Institutional Income Analysis\"/>
    </mc:Choice>
  </mc:AlternateContent>
  <xr:revisionPtr revIDLastSave="0" documentId="8_{EE8B9BF2-111B-467A-81C8-2FB4F42ADC3D}" xr6:coauthVersionLast="47" xr6:coauthVersionMax="47" xr10:uidLastSave="{00000000-0000-0000-0000-000000000000}"/>
  <bookViews>
    <workbookView xWindow="-25320" yWindow="270" windowWidth="25440" windowHeight="15270" xr2:uid="{00000000-000D-0000-FFFF-FFFF00000000}"/>
  </bookViews>
  <sheets>
    <sheet name="Tool" sheetId="1" r:id="rId1"/>
  </sheets>
  <definedNames>
    <definedName name="_xlnm.Print_Area" localSheetId="0">Tool!$A$4:$H$58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 r="E27" i="1"/>
  <c r="D33" i="1" l="1"/>
  <c r="G39" i="1" l="1"/>
  <c r="E40" i="1"/>
  <c r="C40" i="1"/>
  <c r="C33" i="1"/>
  <c r="F27" i="1" l="1"/>
  <c r="F28" i="1" s="1"/>
  <c r="F32" i="1"/>
  <c r="F31" i="1"/>
  <c r="G38" i="1"/>
  <c r="G40" i="1" s="1"/>
  <c r="C11" i="1" s="1"/>
  <c r="C9" i="1" l="1"/>
  <c r="F33" i="1"/>
  <c r="F34" i="1" s="1"/>
  <c r="C10" i="1" l="1"/>
  <c r="C12" i="1" s="1"/>
  <c r="C14" i="1" s="1"/>
</calcChain>
</file>

<file path=xl/sharedStrings.xml><?xml version="1.0" encoding="utf-8"?>
<sst xmlns="http://schemas.openxmlformats.org/spreadsheetml/2006/main" count="70" uniqueCount="59">
  <si>
    <t>INCOME</t>
  </si>
  <si>
    <t>TOTAL</t>
  </si>
  <si>
    <t>HOME (Sent)</t>
  </si>
  <si>
    <t># of STUDENTS</t>
  </si>
  <si>
    <t>COURSE 1</t>
  </si>
  <si>
    <t>COURSE 2</t>
  </si>
  <si>
    <t>COURSE CREDIT</t>
  </si>
  <si>
    <t>RATE PER CREDIT*</t>
  </si>
  <si>
    <t>SUBTOTAL</t>
  </si>
  <si>
    <t>TEACH (Host)</t>
  </si>
  <si>
    <t>PART I</t>
  </si>
  <si>
    <t>PART II</t>
  </si>
  <si>
    <t>PART III</t>
  </si>
  <si>
    <t xml:space="preserve">TUITION </t>
  </si>
  <si>
    <t>COST SAVINGS</t>
  </si>
  <si>
    <t>INCOME HOME</t>
  </si>
  <si>
    <t>INPUTS</t>
  </si>
  <si>
    <t>TEACH: # OF STUDENTS</t>
  </si>
  <si>
    <t>HOME: # OF STUDENTS</t>
  </si>
  <si>
    <t>HOME: # OF DISTINCT COURSES TAKEN ELSEWHERE</t>
  </si>
  <si>
    <t>COURSE (HOME Sent)</t>
  </si>
  <si>
    <t>INCOME TEACH</t>
  </si>
  <si>
    <t>NET INCOME/COST SAVINGS</t>
  </si>
  <si>
    <t xml:space="preserve"> </t>
  </si>
  <si>
    <t>Figures rounded to nearest $</t>
  </si>
  <si>
    <t>COURSE SAVINGS (Estimate)</t>
  </si>
  <si>
    <t>SUMMARY</t>
  </si>
  <si>
    <t>TOTAL TEACH (75% OF TUITION)</t>
  </si>
  <si>
    <t>EXPENSE</t>
  </si>
  <si>
    <t xml:space="preserve">PART I </t>
  </si>
  <si>
    <t>TOTAL INCOME + COST SAVINGS</t>
  </si>
  <si>
    <t>REFERENCES</t>
  </si>
  <si>
    <t xml:space="preserve">Volume XVIII, Number I. University of West Georgia, Distance Education Center, Spring 2015. 25 Feb. 2021. </t>
  </si>
  <si>
    <t>2023-2024 Salaries of Instructional and Administrative Nursing in Baccalaureate and Graduate Programs in Nursing, Washington, DC.</t>
  </si>
  <si>
    <t>►      Estimate of 100 hours to develop one course.</t>
  </si>
  <si>
    <t>100x54=$5,400 (vs. older $5,300)</t>
  </si>
  <si>
    <t>TOTAL HOME (5% OF TUITION)</t>
  </si>
  <si>
    <r>
      <t>1.     American Association of Colleges of Nursing</t>
    </r>
    <r>
      <rPr>
        <i/>
        <sz val="8"/>
        <color theme="3"/>
        <rFont val="Arial"/>
        <family val="2"/>
      </rPr>
      <t xml:space="preserve">. </t>
    </r>
    <r>
      <rPr>
        <sz val="8"/>
        <color theme="3"/>
        <rFont val="Arial"/>
        <family val="2"/>
      </rPr>
      <t xml:space="preserve">Table 76, Associate Professor Rank (Total all Institutions and Doctoral Degree Level). </t>
    </r>
    <r>
      <rPr>
        <i/>
        <sz val="11"/>
        <color rgb="FF000000"/>
        <rFont val="Arial"/>
        <family val="2"/>
      </rPr>
      <t/>
    </r>
  </si>
  <si>
    <r>
      <t>2.     American Association of University Professors. Survey Report Tables 8 &amp;9</t>
    </r>
    <r>
      <rPr>
        <i/>
        <sz val="8"/>
        <color theme="3"/>
        <rFont val="Arial"/>
        <family val="2"/>
      </rPr>
      <t>.  Annual Report on the Economic Status of the Profession, 2023-24</t>
    </r>
  </si>
  <si>
    <r>
      <t xml:space="preserve">3.     Chapman, B. (2010). </t>
    </r>
    <r>
      <rPr>
        <i/>
        <sz val="8"/>
        <color theme="3"/>
        <rFont val="Arial"/>
        <family val="2"/>
      </rPr>
      <t>How Long Does it Take to Create Learning? [Research Study].</t>
    </r>
    <r>
      <rPr>
        <sz val="8"/>
        <color theme="3"/>
        <rFont val="Arial"/>
        <family val="2"/>
      </rPr>
      <t xml:space="preserve"> Development Ratios - Summary Table. Published by Chapman Alliance LLC. from www.chapmanalliance.com</t>
    </r>
  </si>
  <si>
    <t>4.      Defelice, Robyn A. "How Long Does It Take to Develop Training? New Question, New Answers." Web blog post ATD Association for Talent Development. ATD Global. 13 Jan. 2021. Web. 25 Feb. 2021.</t>
  </si>
  <si>
    <r>
      <t xml:space="preserve">5.     </t>
    </r>
    <r>
      <rPr>
        <sz val="8"/>
        <color theme="3"/>
        <rFont val="Arial"/>
        <family val="2"/>
      </rPr>
      <t xml:space="preserve">Freeman, Lee A. "Instructor Time Requirements to Develop and Teach Online Courses." Web post </t>
    </r>
    <r>
      <rPr>
        <i/>
        <sz val="8"/>
        <color theme="3"/>
        <rFont val="Arial"/>
        <family val="2"/>
      </rPr>
      <t xml:space="preserve">Online Journal of Distance Learning Administration, </t>
    </r>
  </si>
  <si>
    <r>
      <t xml:space="preserve">6.     Safai, Alan. "How long does it take to develop an online course?" Web blog post </t>
    </r>
    <r>
      <rPr>
        <i/>
        <sz val="8"/>
        <color theme="3"/>
        <rFont val="Arial"/>
        <family val="2"/>
      </rPr>
      <t>eLearning Blog</t>
    </r>
    <r>
      <rPr>
        <sz val="8"/>
        <color theme="3"/>
        <rFont val="Arial"/>
        <family val="2"/>
      </rPr>
      <t>. The University of Texas at Dallas, 8 Apr. 2019.  Web. 25 Feb. 2021.</t>
    </r>
  </si>
  <si>
    <r>
      <t>Course Savings</t>
    </r>
    <r>
      <rPr>
        <b/>
        <sz val="11"/>
        <color theme="3"/>
        <rFont val="Arial"/>
        <family val="2"/>
      </rPr>
      <t xml:space="preserve"> </t>
    </r>
    <r>
      <rPr>
        <sz val="11"/>
        <color theme="3"/>
        <rFont val="Arial"/>
        <family val="2"/>
      </rPr>
      <t>are estimates only and will vary by institution. You may wish substitute your own actual figures. The NEXus estimates are based on</t>
    </r>
  </si>
  <si>
    <t>►      Median Base salary of $92,407 (AACN, 2023-24) with paid benefits (combined retirement and medical, tuition excluded) of 22.3% (AAUP 2023-24), totaling $113,014, final $113,000 (rounded to nearest hundred) (Up from $110,600)</t>
  </si>
  <si>
    <t>►      Average faculty course load equivalent of nine/year = 113,000/9=$12,556, rounded to $12,600</t>
  </si>
  <si>
    <t>►      Hourly rate = $113,000 divided by 52 weeks at 40 hours a week = $54 (vs. 53 2019)</t>
  </si>
  <si>
    <t>NEXUS ANNUAL DUES</t>
  </si>
  <si>
    <t>NEXus Membership Fee</t>
  </si>
  <si>
    <t>NEXus TUITION RATE (Quarter $663  Semester $995)</t>
  </si>
  <si>
    <t>(PART I) Taught three students (TEACH) and</t>
  </si>
  <si>
    <t>INCOME AND COST SAVINGS MODEL</t>
  </si>
  <si>
    <t>STUDENTS</t>
  </si>
  <si>
    <t>FACULTY SALARY + BENEFITS</t>
  </si>
  <si>
    <t>COURSE DEVELOPMENT COST</t>
  </si>
  <si>
    <t>SAMPLE UNIVERSITY DETAILS</t>
  </si>
  <si>
    <t>(PART II) Sent three students who took two distinct courses elsewhere (HOME).</t>
  </si>
  <si>
    <t>Beginning 2025-2026</t>
  </si>
  <si>
    <t>SAMPLE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</si>
</sst>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6" x14ac:knownFonts="1">
    <font>
      <sz val="11"/>
      <color theme="1"/>
      <name val="Calibri"/>
      <family val="2"/>
      <scheme val="minor"/>
    </font>
    <font>
      <sz val="11"/>
      <color theme="3"/>
      <name val="Arial"/>
      <family val="2"/>
    </font>
    <font>
      <b/>
      <sz val="18"/>
      <color theme="3"/>
      <name val="Arial"/>
      <family val="2"/>
    </font>
    <font>
      <b/>
      <sz val="12"/>
      <color theme="3"/>
      <name val="Arial"/>
      <family val="2"/>
    </font>
    <font>
      <b/>
      <sz val="11"/>
      <color theme="3"/>
      <name val="Arial"/>
      <family val="2"/>
    </font>
    <font>
      <sz val="12"/>
      <color theme="3"/>
      <name val="Arial"/>
      <family val="2"/>
    </font>
    <font>
      <sz val="10"/>
      <color theme="3"/>
      <name val="Arial"/>
      <family val="2"/>
    </font>
    <font>
      <sz val="9"/>
      <color theme="3"/>
      <name val="Arial"/>
      <family val="2"/>
    </font>
    <font>
      <b/>
      <sz val="11"/>
      <color theme="0"/>
      <name val="Arial"/>
      <family val="2"/>
    </font>
    <font>
      <sz val="11"/>
      <color theme="0"/>
      <name val="Arial"/>
      <family val="2"/>
    </font>
    <font>
      <b/>
      <sz val="14"/>
      <color theme="3"/>
      <name val="Arial"/>
      <family val="2"/>
    </font>
    <font>
      <b/>
      <sz val="14"/>
      <color theme="0"/>
      <name val="Arial"/>
      <family val="2"/>
    </font>
    <font>
      <i/>
      <sz val="11"/>
      <color rgb="FF000000"/>
      <name val="Arial"/>
      <family val="2"/>
    </font>
    <font>
      <b/>
      <sz val="8"/>
      <color theme="3"/>
      <name val="Arial"/>
      <family val="2"/>
    </font>
    <font>
      <sz val="8"/>
      <color theme="3"/>
      <name val="Arial"/>
      <family val="2"/>
    </font>
    <font>
      <i/>
      <sz val="8"/>
      <color theme="3"/>
      <name val="Arial"/>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s>
  <borders count="10">
    <border>
      <left/>
      <right/>
      <top/>
      <bottom/>
      <diagonal/>
    </border>
    <border>
      <left style="thin">
        <color theme="3"/>
      </left>
      <right style="thin">
        <color theme="3"/>
      </right>
      <top style="thin">
        <color theme="3"/>
      </top>
      <bottom style="thin">
        <color theme="3"/>
      </bottom>
      <diagonal/>
    </border>
    <border>
      <left style="medium">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style="thin">
        <color theme="3"/>
      </bottom>
      <diagonal/>
    </border>
    <border>
      <left style="thin">
        <color theme="3"/>
      </left>
      <right style="thin">
        <color theme="3"/>
      </right>
      <top style="thin">
        <color theme="3"/>
      </top>
      <bottom style="medium">
        <color theme="3"/>
      </bottom>
      <diagonal/>
    </border>
  </borders>
  <cellStyleXfs count="1">
    <xf numFmtId="0" fontId="0" fillId="0" borderId="0"/>
  </cellStyleXfs>
  <cellXfs count="81">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49" fontId="3" fillId="0" borderId="0" xfId="0" applyNumberFormat="1" applyFont="1"/>
    <xf numFmtId="164" fontId="5" fillId="0" borderId="0" xfId="0" applyNumberFormat="1" applyFont="1" applyAlignment="1">
      <alignment horizontal="left" vertical="center"/>
    </xf>
    <xf numFmtId="0" fontId="5" fillId="0" borderId="0" xfId="0" applyFont="1" applyAlignment="1">
      <alignment horizontal="left"/>
    </xf>
    <xf numFmtId="164" fontId="5" fillId="0" borderId="0" xfId="0" applyNumberFormat="1" applyFont="1" applyAlignment="1">
      <alignment horizontal="right"/>
    </xf>
    <xf numFmtId="6" fontId="1" fillId="0" borderId="0" xfId="0" applyNumberFormat="1" applyFont="1" applyAlignment="1">
      <alignment horizontal="right" wrapText="1"/>
    </xf>
    <xf numFmtId="164" fontId="1" fillId="0" borderId="0" xfId="0" applyNumberFormat="1" applyFont="1" applyAlignment="1">
      <alignment horizontal="right"/>
    </xf>
    <xf numFmtId="164" fontId="1" fillId="0" borderId="0" xfId="0" applyNumberFormat="1" applyFont="1" applyAlignment="1">
      <alignment horizontal="right" vertical="center"/>
    </xf>
    <xf numFmtId="0" fontId="1" fillId="0" borderId="0" xfId="0" applyFont="1" applyAlignment="1">
      <alignment horizontal="left" wrapText="1"/>
    </xf>
    <xf numFmtId="164" fontId="1" fillId="0" borderId="0" xfId="0" applyNumberFormat="1"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xf>
    <xf numFmtId="164" fontId="1" fillId="0" borderId="0" xfId="0" applyNumberFormat="1" applyFont="1" applyAlignment="1">
      <alignment horizontal="left" vertical="center"/>
    </xf>
    <xf numFmtId="0" fontId="1" fillId="0" borderId="0" xfId="0" applyFont="1" applyAlignment="1">
      <alignment wrapText="1"/>
    </xf>
    <xf numFmtId="3" fontId="1" fillId="0" borderId="0" xfId="0" applyNumberFormat="1" applyFont="1" applyAlignment="1">
      <alignment vertical="center"/>
    </xf>
    <xf numFmtId="6" fontId="4" fillId="0" borderId="0" xfId="0" applyNumberFormat="1" applyFont="1" applyAlignment="1">
      <alignment horizontal="center"/>
    </xf>
    <xf numFmtId="164" fontId="3" fillId="0" borderId="0" xfId="0" applyNumberFormat="1" applyFont="1" applyAlignment="1">
      <alignment horizontal="left" vertical="center"/>
    </xf>
    <xf numFmtId="164" fontId="3" fillId="0" borderId="0" xfId="0" applyNumberFormat="1" applyFont="1" applyAlignment="1">
      <alignment horizontal="right" vertical="center"/>
    </xf>
    <xf numFmtId="0" fontId="1" fillId="0" borderId="0" xfId="0" applyFont="1" applyAlignment="1">
      <alignment horizontal="center"/>
    </xf>
    <xf numFmtId="0" fontId="6" fillId="2" borderId="0" xfId="0" applyFont="1" applyFill="1"/>
    <xf numFmtId="0" fontId="1" fillId="2" borderId="0" xfId="0" applyFont="1" applyFill="1" applyAlignment="1">
      <alignment horizontal="left"/>
    </xf>
    <xf numFmtId="0" fontId="7" fillId="0" borderId="0" xfId="0" applyFont="1"/>
    <xf numFmtId="0" fontId="1" fillId="2" borderId="0" xfId="0" applyFont="1" applyFill="1" applyAlignment="1">
      <alignment horizontal="left" wrapText="1"/>
    </xf>
    <xf numFmtId="164" fontId="1" fillId="2" borderId="0" xfId="0" applyNumberFormat="1" applyFont="1" applyFill="1" applyAlignment="1">
      <alignment horizontal="left" vertical="center"/>
    </xf>
    <xf numFmtId="0" fontId="8" fillId="2" borderId="0" xfId="0" applyFont="1" applyFill="1"/>
    <xf numFmtId="0" fontId="1" fillId="2" borderId="0" xfId="0" applyFont="1" applyFill="1"/>
    <xf numFmtId="0" fontId="9" fillId="2" borderId="0" xfId="0" applyFont="1" applyFill="1" applyAlignment="1">
      <alignment horizontal="left"/>
    </xf>
    <xf numFmtId="0" fontId="10" fillId="0" borderId="0" xfId="0" applyFont="1"/>
    <xf numFmtId="164" fontId="8" fillId="2" borderId="0" xfId="0" applyNumberFormat="1" applyFont="1" applyFill="1" applyAlignment="1">
      <alignment horizontal="left" vertical="center"/>
    </xf>
    <xf numFmtId="0" fontId="13" fillId="0" borderId="0" xfId="0" applyFont="1" applyAlignment="1">
      <alignment vertical="center"/>
    </xf>
    <xf numFmtId="0" fontId="14" fillId="0" borderId="0" xfId="0" applyFont="1" applyAlignment="1">
      <alignment horizontal="left" vertical="center" indent="4"/>
    </xf>
    <xf numFmtId="0" fontId="15" fillId="0" borderId="0" xfId="0" applyFont="1" applyAlignment="1">
      <alignment horizontal="left" vertical="center" indent="4"/>
    </xf>
    <xf numFmtId="0" fontId="14" fillId="2" borderId="0" xfId="0" applyFont="1" applyFill="1"/>
    <xf numFmtId="0" fontId="7" fillId="2" borderId="0" xfId="0" applyFont="1" applyFill="1"/>
    <xf numFmtId="0" fontId="14" fillId="0" borderId="0" xfId="0" applyFont="1"/>
    <xf numFmtId="3" fontId="1" fillId="0" borderId="0" xfId="0" applyNumberFormat="1" applyFont="1"/>
    <xf numFmtId="0" fontId="1" fillId="0" borderId="0" xfId="0" applyFont="1" applyAlignment="1">
      <alignment vertical="center"/>
    </xf>
    <xf numFmtId="0" fontId="1" fillId="0" borderId="0" xfId="0" applyFont="1" applyAlignment="1">
      <alignment horizontal="left" vertical="center" indent="5"/>
    </xf>
    <xf numFmtId="0" fontId="4" fillId="0" borderId="2" xfId="0" applyFont="1" applyBorder="1"/>
    <xf numFmtId="6" fontId="1" fillId="0" borderId="3" xfId="0" applyNumberFormat="1" applyFont="1" applyBorder="1" applyAlignment="1">
      <alignment horizontal="right" wrapText="1"/>
    </xf>
    <xf numFmtId="0" fontId="4" fillId="0" borderId="4" xfId="0" applyFont="1" applyBorder="1"/>
    <xf numFmtId="6" fontId="1" fillId="0" borderId="5" xfId="0" applyNumberFormat="1" applyFont="1" applyBorder="1" applyAlignment="1">
      <alignment wrapText="1"/>
    </xf>
    <xf numFmtId="49" fontId="4" fillId="0" borderId="4" xfId="0" applyNumberFormat="1" applyFont="1" applyBorder="1"/>
    <xf numFmtId="164" fontId="1" fillId="0" borderId="5" xfId="0" applyNumberFormat="1" applyFont="1" applyBorder="1"/>
    <xf numFmtId="164" fontId="8" fillId="4" borderId="4" xfId="0" applyNumberFormat="1" applyFont="1" applyFill="1" applyBorder="1" applyAlignment="1">
      <alignment horizontal="left" vertical="center"/>
    </xf>
    <xf numFmtId="164" fontId="8" fillId="4" borderId="5" xfId="0" applyNumberFormat="1" applyFont="1" applyFill="1" applyBorder="1"/>
    <xf numFmtId="164" fontId="4" fillId="0" borderId="4" xfId="0" applyNumberFormat="1" applyFont="1" applyBorder="1" applyAlignment="1">
      <alignment horizontal="right" vertical="center"/>
    </xf>
    <xf numFmtId="164" fontId="11" fillId="4" borderId="6" xfId="0" applyNumberFormat="1" applyFont="1" applyFill="1" applyBorder="1" applyAlignment="1">
      <alignment horizontal="left" vertical="center"/>
    </xf>
    <xf numFmtId="164" fontId="11" fillId="4" borderId="7" xfId="0" applyNumberFormat="1" applyFont="1" applyFill="1" applyBorder="1"/>
    <xf numFmtId="0" fontId="1" fillId="0" borderId="0" xfId="0" applyFont="1" applyAlignment="1">
      <alignment horizontal="right"/>
    </xf>
    <xf numFmtId="0" fontId="1" fillId="0" borderId="2" xfId="0" applyFont="1" applyBorder="1" applyAlignment="1">
      <alignment vertical="center" wrapText="1"/>
    </xf>
    <xf numFmtId="0" fontId="1" fillId="0" borderId="4" xfId="0" applyFont="1" applyBorder="1" applyAlignment="1">
      <alignment horizontal="left"/>
    </xf>
    <xf numFmtId="164" fontId="1" fillId="0" borderId="5" xfId="0" applyNumberFormat="1" applyFont="1" applyBorder="1" applyAlignment="1">
      <alignment horizontal="right"/>
    </xf>
    <xf numFmtId="3" fontId="1" fillId="0" borderId="5" xfId="0" applyNumberFormat="1" applyFont="1" applyBorder="1" applyAlignment="1">
      <alignment horizontal="right"/>
    </xf>
    <xf numFmtId="49" fontId="1" fillId="0" borderId="4" xfId="0" applyNumberFormat="1" applyFont="1" applyBorder="1" applyAlignment="1">
      <alignment horizontal="left"/>
    </xf>
    <xf numFmtId="0" fontId="1" fillId="0" borderId="6" xfId="0" applyFont="1" applyBorder="1" applyAlignment="1">
      <alignment horizontal="left" wrapText="1"/>
    </xf>
    <xf numFmtId="3" fontId="1" fillId="0" borderId="7" xfId="0" applyNumberFormat="1" applyFont="1" applyBorder="1" applyAlignment="1">
      <alignment horizontal="right"/>
    </xf>
    <xf numFmtId="0" fontId="1" fillId="0" borderId="1" xfId="0" applyFont="1" applyBorder="1" applyAlignment="1">
      <alignment horizontal="center"/>
    </xf>
    <xf numFmtId="6" fontId="1" fillId="0" borderId="1" xfId="0" applyNumberFormat="1" applyFont="1" applyBorder="1" applyAlignment="1">
      <alignment horizontal="center"/>
    </xf>
    <xf numFmtId="0" fontId="4" fillId="3" borderId="2" xfId="0" applyFont="1" applyFill="1" applyBorder="1" applyAlignment="1">
      <alignment horizontal="left"/>
    </xf>
    <xf numFmtId="0" fontId="4" fillId="3" borderId="8" xfId="0" applyFont="1" applyFill="1" applyBorder="1" applyAlignment="1">
      <alignment horizontal="center" wrapText="1"/>
    </xf>
    <xf numFmtId="0" fontId="4" fillId="3" borderId="3" xfId="0" applyFont="1" applyFill="1" applyBorder="1" applyAlignment="1">
      <alignment horizontal="center" wrapText="1"/>
    </xf>
    <xf numFmtId="6" fontId="1" fillId="0" borderId="5" xfId="0" applyNumberFormat="1" applyFont="1" applyBorder="1" applyAlignment="1">
      <alignment horizontal="center"/>
    </xf>
    <xf numFmtId="0" fontId="4" fillId="0" borderId="6" xfId="0" applyFont="1" applyBorder="1" applyAlignment="1">
      <alignment horizontal="left"/>
    </xf>
    <xf numFmtId="0" fontId="4" fillId="0" borderId="9" xfId="0" applyFont="1" applyBorder="1"/>
    <xf numFmtId="6" fontId="4" fillId="0" borderId="7" xfId="0" applyNumberFormat="1" applyFont="1" applyBorder="1" applyAlignment="1">
      <alignment horizontal="center"/>
    </xf>
    <xf numFmtId="0" fontId="1" fillId="0" borderId="4" xfId="0" applyFont="1" applyBorder="1" applyAlignment="1">
      <alignment horizontal="right"/>
    </xf>
    <xf numFmtId="0" fontId="4" fillId="0" borderId="9" xfId="0" applyFont="1" applyBorder="1" applyAlignment="1">
      <alignment horizontal="center"/>
    </xf>
    <xf numFmtId="0" fontId="4" fillId="3" borderId="3" xfId="0" applyFont="1" applyFill="1" applyBorder="1" applyAlignment="1">
      <alignment horizontal="center"/>
    </xf>
    <xf numFmtId="164" fontId="1" fillId="0" borderId="5" xfId="0" applyNumberFormat="1" applyFont="1" applyBorder="1" applyAlignment="1">
      <alignment horizontal="center"/>
    </xf>
    <xf numFmtId="164" fontId="4" fillId="0" borderId="7" xfId="0" applyNumberFormat="1" applyFont="1" applyBorder="1" applyAlignment="1">
      <alignment horizontal="center"/>
    </xf>
    <xf numFmtId="164" fontId="4" fillId="0" borderId="9" xfId="0" applyNumberFormat="1" applyFont="1" applyBorder="1" applyAlignment="1">
      <alignment horizontal="center"/>
    </xf>
    <xf numFmtId="0" fontId="4" fillId="3" borderId="8" xfId="0" applyFont="1" applyFill="1" applyBorder="1" applyAlignment="1">
      <alignment horizontal="center" wrapText="1"/>
    </xf>
    <xf numFmtId="164" fontId="1" fillId="0" borderId="1" xfId="0" applyNumberFormat="1" applyFont="1" applyBorder="1" applyAlignment="1">
      <alignment horizontal="center"/>
    </xf>
    <xf numFmtId="0" fontId="10"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177800</xdr:rowOff>
    </xdr:from>
    <xdr:to>
      <xdr:col>6</xdr:col>
      <xdr:colOff>6350</xdr:colOff>
      <xdr:row>15</xdr:row>
      <xdr:rowOff>190500</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flipV="1">
          <a:off x="0" y="3321050"/>
          <a:ext cx="7521575" cy="12700"/>
        </a:xfrm>
        <a:prstGeom prst="line">
          <a:avLst/>
        </a:prstGeom>
        <a:ln>
          <a:solidFill>
            <a:schemeClr val="tx2"/>
          </a:solidFill>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Custom 1">
      <a:dk1>
        <a:srgbClr val="2C2C2C"/>
      </a:dk1>
      <a:lt1>
        <a:srgbClr val="FFFFFF"/>
      </a:lt1>
      <a:dk2>
        <a:srgbClr val="45427E"/>
      </a:dk2>
      <a:lt2>
        <a:srgbClr val="F2F2F2"/>
      </a:lt2>
      <a:accent1>
        <a:srgbClr val="24D2C8"/>
      </a:accent1>
      <a:accent2>
        <a:srgbClr val="FD9827"/>
      </a:accent2>
      <a:accent3>
        <a:srgbClr val="A5A5A5"/>
      </a:accent3>
      <a:accent4>
        <a:srgbClr val="F24099"/>
      </a:accent4>
      <a:accent5>
        <a:srgbClr val="828288"/>
      </a:accent5>
      <a:accent6>
        <a:srgbClr val="F56617"/>
      </a:accent6>
      <a:hlink>
        <a:srgbClr val="005DBA"/>
      </a:hlink>
      <a:folHlink>
        <a:srgbClr val="6C606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7"/>
  <sheetViews>
    <sheetView tabSelected="1" topLeftCell="A29" zoomScaleNormal="100" workbookViewId="0">
      <selection activeCell="B44" sqref="B44"/>
    </sheetView>
  </sheetViews>
  <sheetFormatPr defaultColWidth="8.7109375" defaultRowHeight="14.25" x14ac:dyDescent="0.2"/>
  <cols>
    <col min="1" max="1" width="12" style="1" customWidth="1"/>
    <col min="2" max="2" width="39.85546875" style="1" customWidth="1"/>
    <col min="3" max="3" width="12.85546875" style="1" customWidth="1"/>
    <col min="4" max="4" width="14.140625" style="1" customWidth="1"/>
    <col min="5" max="5" width="13.28515625" style="1" customWidth="1"/>
    <col min="6" max="6" width="12.7109375" style="1" customWidth="1"/>
    <col min="7" max="7" width="11.85546875" style="1" customWidth="1"/>
    <col min="8" max="8" width="9.42578125" style="1" customWidth="1"/>
    <col min="9" max="9" width="17" style="1" customWidth="1"/>
    <col min="10" max="11" width="8.7109375" style="1"/>
    <col min="12" max="12" width="14.42578125" style="1" customWidth="1"/>
    <col min="13" max="18" width="8.7109375" style="1"/>
    <col min="19" max="19" width="14.140625" style="1" customWidth="1"/>
    <col min="20" max="16384" width="8.7109375" style="1"/>
  </cols>
  <sheetData>
    <row r="1" spans="1:13" ht="18" x14ac:dyDescent="0.25">
      <c r="A1" s="33" t="s">
        <v>51</v>
      </c>
    </row>
    <row r="2" spans="1:13" x14ac:dyDescent="0.2">
      <c r="A2" s="1" t="s">
        <v>57</v>
      </c>
    </row>
    <row r="4" spans="1:13" ht="18" x14ac:dyDescent="0.25">
      <c r="A4" s="80" t="s">
        <v>58</v>
      </c>
      <c r="C4" s="5"/>
      <c r="D4" s="5"/>
      <c r="E4" s="5"/>
      <c r="F4" s="5"/>
      <c r="G4" s="5"/>
      <c r="H4" s="3"/>
    </row>
    <row r="5" spans="1:13" ht="23.25" x14ac:dyDescent="0.35">
      <c r="A5" s="1" t="s">
        <v>50</v>
      </c>
      <c r="C5" s="5"/>
      <c r="D5" s="5"/>
      <c r="E5" s="5"/>
      <c r="F5" s="5"/>
      <c r="G5" s="5"/>
      <c r="H5" s="2"/>
    </row>
    <row r="6" spans="1:13" ht="18.600000000000001" customHeight="1" x14ac:dyDescent="0.35">
      <c r="A6" s="1" t="s">
        <v>56</v>
      </c>
      <c r="C6" s="5"/>
      <c r="D6" s="5"/>
      <c r="E6" s="5"/>
      <c r="F6" s="5"/>
      <c r="G6" s="5"/>
      <c r="H6" s="2"/>
    </row>
    <row r="7" spans="1:13" ht="18.600000000000001" customHeight="1" x14ac:dyDescent="0.35">
      <c r="C7" s="5"/>
      <c r="D7" s="5"/>
      <c r="E7" s="5"/>
      <c r="F7" s="5"/>
      <c r="G7" s="5"/>
      <c r="H7" s="2"/>
    </row>
    <row r="8" spans="1:13" ht="18.600000000000001" customHeight="1" thickBot="1" x14ac:dyDescent="0.4">
      <c r="A8" s="33" t="s">
        <v>26</v>
      </c>
      <c r="G8" s="5"/>
      <c r="H8" s="2"/>
      <c r="J8" s="7"/>
      <c r="K8" s="8"/>
      <c r="L8" s="9"/>
      <c r="M8" s="10"/>
    </row>
    <row r="9" spans="1:13" ht="18.600000000000001" customHeight="1" x14ac:dyDescent="0.35">
      <c r="A9" s="1" t="s">
        <v>29</v>
      </c>
      <c r="B9" s="44" t="s">
        <v>21</v>
      </c>
      <c r="C9" s="45">
        <f>F28</f>
        <v>6716.25</v>
      </c>
      <c r="E9" s="28"/>
      <c r="H9" s="2"/>
      <c r="J9" s="7"/>
      <c r="K9" s="8"/>
      <c r="L9" s="9"/>
      <c r="M9" s="10"/>
    </row>
    <row r="10" spans="1:13" ht="18.600000000000001" customHeight="1" x14ac:dyDescent="0.35">
      <c r="A10" s="1" t="s">
        <v>11</v>
      </c>
      <c r="B10" s="46" t="s">
        <v>15</v>
      </c>
      <c r="C10" s="47">
        <f>F34</f>
        <v>447.75</v>
      </c>
      <c r="E10" s="29"/>
      <c r="G10" s="5"/>
      <c r="H10" s="2"/>
      <c r="J10" s="7"/>
      <c r="K10" s="8"/>
      <c r="L10" s="9"/>
      <c r="M10" s="10"/>
    </row>
    <row r="11" spans="1:13" ht="18.600000000000001" customHeight="1" x14ac:dyDescent="0.35">
      <c r="A11" s="1" t="s">
        <v>12</v>
      </c>
      <c r="B11" s="48" t="s">
        <v>14</v>
      </c>
      <c r="C11" s="49">
        <f>G40</f>
        <v>36000</v>
      </c>
      <c r="E11" s="29"/>
      <c r="G11" s="5"/>
      <c r="H11" s="2"/>
      <c r="J11" s="7"/>
      <c r="K11" s="8"/>
      <c r="L11" s="9"/>
      <c r="M11" s="10"/>
    </row>
    <row r="12" spans="1:13" ht="18.600000000000001" customHeight="1" x14ac:dyDescent="0.35">
      <c r="B12" s="50" t="s">
        <v>30</v>
      </c>
      <c r="C12" s="51">
        <f>SUM(C9:C11)</f>
        <v>43164</v>
      </c>
      <c r="E12" s="30"/>
      <c r="G12" s="5"/>
      <c r="H12" s="2"/>
      <c r="J12" s="7"/>
      <c r="K12" s="8"/>
      <c r="L12" s="9"/>
      <c r="M12" s="10"/>
    </row>
    <row r="13" spans="1:13" ht="18.600000000000001" customHeight="1" x14ac:dyDescent="0.35">
      <c r="A13" s="1" t="s">
        <v>28</v>
      </c>
      <c r="B13" s="52" t="s">
        <v>48</v>
      </c>
      <c r="C13" s="49">
        <f>C20</f>
        <v>6000</v>
      </c>
      <c r="E13" s="31"/>
      <c r="G13" s="5"/>
      <c r="H13" s="2"/>
      <c r="J13" s="7"/>
      <c r="K13" s="8"/>
      <c r="L13" s="9"/>
      <c r="M13" s="10"/>
    </row>
    <row r="14" spans="1:13" ht="18.600000000000001" customHeight="1" thickBot="1" x14ac:dyDescent="0.4">
      <c r="B14" s="53" t="s">
        <v>22</v>
      </c>
      <c r="C14" s="54">
        <f>C12-C13</f>
        <v>37164</v>
      </c>
      <c r="E14" s="32"/>
      <c r="G14" s="5"/>
      <c r="H14" s="2"/>
      <c r="I14" s="1" t="s">
        <v>23</v>
      </c>
      <c r="J14" s="7"/>
      <c r="K14" s="8"/>
      <c r="L14" s="9"/>
      <c r="M14" s="10"/>
    </row>
    <row r="15" spans="1:13" ht="18.600000000000001" customHeight="1" x14ac:dyDescent="0.35">
      <c r="B15" s="34"/>
      <c r="C15" s="31"/>
      <c r="G15" s="5"/>
      <c r="H15" s="2"/>
      <c r="J15" s="7"/>
      <c r="K15" s="8"/>
      <c r="L15" s="9"/>
      <c r="M15" s="10"/>
    </row>
    <row r="16" spans="1:13" ht="18.600000000000001" customHeight="1" x14ac:dyDescent="0.35">
      <c r="G16" s="5"/>
      <c r="H16" s="2"/>
      <c r="J16" s="7"/>
      <c r="K16" s="8"/>
      <c r="L16" s="9"/>
      <c r="M16" s="10"/>
    </row>
    <row r="17" spans="1:14" ht="18.600000000000001" customHeight="1" x14ac:dyDescent="0.35">
      <c r="A17" s="33" t="s">
        <v>55</v>
      </c>
      <c r="G17" s="5"/>
      <c r="H17" s="2"/>
      <c r="J17" s="7"/>
      <c r="K17" s="8"/>
      <c r="L17" s="9"/>
      <c r="M17" s="10"/>
    </row>
    <row r="18" spans="1:14" ht="24" thickBot="1" x14ac:dyDescent="0.4">
      <c r="A18" s="6" t="s">
        <v>16</v>
      </c>
      <c r="B18" s="17"/>
      <c r="C18" s="55"/>
      <c r="E18" s="11"/>
      <c r="F18" s="5"/>
      <c r="G18" s="5"/>
      <c r="H18" s="2"/>
    </row>
    <row r="19" spans="1:14" ht="30" customHeight="1" x14ac:dyDescent="0.35">
      <c r="B19" s="56" t="s">
        <v>49</v>
      </c>
      <c r="C19" s="45">
        <v>995</v>
      </c>
      <c r="D19" s="14"/>
      <c r="E19" s="13"/>
      <c r="F19" s="5"/>
      <c r="G19" s="5"/>
      <c r="H19" s="2"/>
    </row>
    <row r="20" spans="1:14" ht="19.5" customHeight="1" x14ac:dyDescent="0.35">
      <c r="A20" s="15" t="s">
        <v>28</v>
      </c>
      <c r="B20" s="57" t="s">
        <v>47</v>
      </c>
      <c r="C20" s="58">
        <v>6000</v>
      </c>
      <c r="E20" s="12"/>
      <c r="F20" s="5"/>
      <c r="G20" s="5"/>
      <c r="H20" s="2"/>
    </row>
    <row r="21" spans="1:14" ht="18.95" customHeight="1" x14ac:dyDescent="0.35">
      <c r="B21" s="57" t="s">
        <v>17</v>
      </c>
      <c r="C21" s="59">
        <v>3</v>
      </c>
      <c r="D21" s="14"/>
      <c r="E21" s="12"/>
      <c r="F21" s="5"/>
      <c r="G21" s="5"/>
      <c r="H21" s="2"/>
      <c r="L21" s="16"/>
      <c r="M21" s="16"/>
      <c r="N21" s="16"/>
    </row>
    <row r="22" spans="1:14" ht="18" customHeight="1" x14ac:dyDescent="0.35">
      <c r="B22" s="60" t="s">
        <v>18</v>
      </c>
      <c r="C22" s="59">
        <v>3</v>
      </c>
      <c r="D22" s="17"/>
      <c r="E22" s="13"/>
      <c r="F22" s="5"/>
      <c r="G22" s="5"/>
      <c r="H22" s="2"/>
    </row>
    <row r="23" spans="1:14" ht="34.5" customHeight="1" thickBot="1" x14ac:dyDescent="0.4">
      <c r="B23" s="61" t="s">
        <v>19</v>
      </c>
      <c r="C23" s="62">
        <v>2</v>
      </c>
      <c r="D23" s="18"/>
      <c r="E23" s="13"/>
      <c r="F23" s="5"/>
      <c r="G23" s="5"/>
      <c r="H23" s="2"/>
    </row>
    <row r="24" spans="1:14" ht="18.95" customHeight="1" x14ac:dyDescent="0.35">
      <c r="B24" s="19"/>
      <c r="C24" s="20"/>
      <c r="D24" s="18"/>
      <c r="E24" s="13"/>
      <c r="F24" s="5"/>
      <c r="G24" s="5"/>
      <c r="H24" s="2"/>
    </row>
    <row r="25" spans="1:14" ht="15.75" thickBot="1" x14ac:dyDescent="0.3">
      <c r="A25" s="6" t="s">
        <v>0</v>
      </c>
    </row>
    <row r="26" spans="1:14" ht="32.450000000000003" customHeight="1" x14ac:dyDescent="0.25">
      <c r="A26" s="1" t="s">
        <v>10</v>
      </c>
      <c r="B26" s="65" t="s">
        <v>9</v>
      </c>
      <c r="C26" s="66" t="s">
        <v>3</v>
      </c>
      <c r="D26" s="66" t="s">
        <v>6</v>
      </c>
      <c r="E26" s="66" t="s">
        <v>7</v>
      </c>
      <c r="F26" s="67" t="s">
        <v>13</v>
      </c>
    </row>
    <row r="27" spans="1:14" ht="14.45" customHeight="1" x14ac:dyDescent="0.2">
      <c r="B27" s="57" t="s">
        <v>52</v>
      </c>
      <c r="C27" s="63">
        <v>3</v>
      </c>
      <c r="D27" s="63">
        <v>3</v>
      </c>
      <c r="E27" s="64">
        <f>C19</f>
        <v>995</v>
      </c>
      <c r="F27" s="68">
        <f>C27*D27*E27</f>
        <v>8955</v>
      </c>
    </row>
    <row r="28" spans="1:14" ht="15" customHeight="1" thickBot="1" x14ac:dyDescent="0.3">
      <c r="B28" s="69" t="s">
        <v>27</v>
      </c>
      <c r="C28" s="70"/>
      <c r="D28" s="70"/>
      <c r="E28" s="70"/>
      <c r="F28" s="71">
        <f>0.75*F27</f>
        <v>6716.25</v>
      </c>
    </row>
    <row r="29" spans="1:14" ht="15" customHeight="1" thickBot="1" x14ac:dyDescent="0.3">
      <c r="B29" s="4"/>
      <c r="C29" s="6"/>
      <c r="D29" s="6"/>
      <c r="E29" s="6"/>
      <c r="F29" s="21"/>
    </row>
    <row r="30" spans="1:14" ht="34.5" customHeight="1" x14ac:dyDescent="0.25">
      <c r="A30" s="1" t="s">
        <v>11</v>
      </c>
      <c r="B30" s="65" t="s">
        <v>2</v>
      </c>
      <c r="C30" s="66" t="s">
        <v>3</v>
      </c>
      <c r="D30" s="66" t="s">
        <v>6</v>
      </c>
      <c r="E30" s="66" t="s">
        <v>7</v>
      </c>
      <c r="F30" s="67" t="s">
        <v>13</v>
      </c>
    </row>
    <row r="31" spans="1:14" ht="15" customHeight="1" x14ac:dyDescent="0.2">
      <c r="A31" s="17"/>
      <c r="B31" s="57" t="s">
        <v>4</v>
      </c>
      <c r="C31" s="63">
        <v>1</v>
      </c>
      <c r="D31" s="63">
        <v>3</v>
      </c>
      <c r="E31" s="64">
        <v>995</v>
      </c>
      <c r="F31" s="68">
        <f>C31*D31*E31</f>
        <v>2985</v>
      </c>
      <c r="I31" s="22"/>
      <c r="J31" s="23"/>
    </row>
    <row r="32" spans="1:14" ht="15" customHeight="1" x14ac:dyDescent="0.25">
      <c r="A32" s="4"/>
      <c r="B32" s="57" t="s">
        <v>5</v>
      </c>
      <c r="C32" s="63">
        <v>2</v>
      </c>
      <c r="D32" s="63">
        <v>3</v>
      </c>
      <c r="E32" s="64">
        <v>995</v>
      </c>
      <c r="F32" s="68">
        <f>C32*D32*E32</f>
        <v>5970</v>
      </c>
    </row>
    <row r="33" spans="1:20" ht="15" x14ac:dyDescent="0.25">
      <c r="A33" s="4"/>
      <c r="B33" s="72" t="s">
        <v>8</v>
      </c>
      <c r="C33" s="63">
        <f>SUM(C31:C32)</f>
        <v>3</v>
      </c>
      <c r="D33" s="63">
        <f>(C31*D31)+(C32*D32)</f>
        <v>9</v>
      </c>
      <c r="E33" s="63"/>
      <c r="F33" s="68">
        <f>SUM(F31:F32)</f>
        <v>8955</v>
      </c>
    </row>
    <row r="34" spans="1:20" ht="15.75" thickBot="1" x14ac:dyDescent="0.3">
      <c r="A34" s="6"/>
      <c r="B34" s="69" t="s">
        <v>36</v>
      </c>
      <c r="C34" s="73"/>
      <c r="D34" s="73"/>
      <c r="E34" s="73"/>
      <c r="F34" s="71">
        <f>0.05*F33</f>
        <v>447.75</v>
      </c>
    </row>
    <row r="35" spans="1:20" ht="15" x14ac:dyDescent="0.25">
      <c r="A35" s="6"/>
      <c r="B35" s="4"/>
      <c r="C35" s="6"/>
      <c r="D35" s="6"/>
      <c r="E35" s="6"/>
      <c r="F35" s="6"/>
      <c r="G35" s="21"/>
    </row>
    <row r="36" spans="1:20" ht="18.95" customHeight="1" thickBot="1" x14ac:dyDescent="0.3">
      <c r="A36" s="6" t="s">
        <v>25</v>
      </c>
      <c r="G36" s="24"/>
    </row>
    <row r="37" spans="1:20" ht="32.450000000000003" customHeight="1" x14ac:dyDescent="0.25">
      <c r="A37" s="1" t="s">
        <v>12</v>
      </c>
      <c r="B37" s="65" t="s">
        <v>20</v>
      </c>
      <c r="C37" s="78" t="s">
        <v>53</v>
      </c>
      <c r="D37" s="78"/>
      <c r="E37" s="78" t="s">
        <v>54</v>
      </c>
      <c r="F37" s="78"/>
      <c r="G37" s="74" t="s">
        <v>1</v>
      </c>
    </row>
    <row r="38" spans="1:20" x14ac:dyDescent="0.2">
      <c r="B38" s="57" t="s">
        <v>4</v>
      </c>
      <c r="C38" s="79">
        <v>12600</v>
      </c>
      <c r="D38" s="79"/>
      <c r="E38" s="79">
        <v>5400</v>
      </c>
      <c r="F38" s="79"/>
      <c r="G38" s="75">
        <f>SUM(C38:E38)</f>
        <v>18000</v>
      </c>
    </row>
    <row r="39" spans="1:20" x14ac:dyDescent="0.2">
      <c r="B39" s="57" t="s">
        <v>5</v>
      </c>
      <c r="C39" s="79">
        <v>12600</v>
      </c>
      <c r="D39" s="79"/>
      <c r="E39" s="79">
        <v>5400</v>
      </c>
      <c r="F39" s="79"/>
      <c r="G39" s="75">
        <f>SUM(C39:F39)</f>
        <v>18000</v>
      </c>
    </row>
    <row r="40" spans="1:20" ht="15.75" thickBot="1" x14ac:dyDescent="0.3">
      <c r="B40" s="69" t="s">
        <v>1</v>
      </c>
      <c r="C40" s="77">
        <f>SUM(C38:D39)</f>
        <v>25200</v>
      </c>
      <c r="D40" s="77"/>
      <c r="E40" s="77">
        <f>SUM(E38:F39)</f>
        <v>10800</v>
      </c>
      <c r="F40" s="77"/>
      <c r="G40" s="76">
        <f>SUM(G38:G39)</f>
        <v>36000</v>
      </c>
    </row>
    <row r="41" spans="1:20" s="31" customFormat="1" x14ac:dyDescent="0.2">
      <c r="A41" s="25" t="s">
        <v>24</v>
      </c>
      <c r="K41" s="26"/>
      <c r="Q41" s="26"/>
      <c r="T41" s="26"/>
    </row>
    <row r="42" spans="1:20" s="31" customFormat="1" x14ac:dyDescent="0.2"/>
    <row r="43" spans="1:20" s="31" customFormat="1" ht="15" x14ac:dyDescent="0.2">
      <c r="A43" s="42" t="s">
        <v>43</v>
      </c>
    </row>
    <row r="44" spans="1:20" s="31" customFormat="1" x14ac:dyDescent="0.2">
      <c r="A44" s="43" t="s">
        <v>44</v>
      </c>
    </row>
    <row r="45" spans="1:20" s="31" customFormat="1" x14ac:dyDescent="0.2">
      <c r="A45" s="43" t="s">
        <v>45</v>
      </c>
    </row>
    <row r="46" spans="1:20" s="31" customFormat="1" x14ac:dyDescent="0.2">
      <c r="A46" s="43" t="s">
        <v>46</v>
      </c>
    </row>
    <row r="47" spans="1:20" s="31" customFormat="1" x14ac:dyDescent="0.2">
      <c r="A47" s="43" t="s">
        <v>34</v>
      </c>
    </row>
    <row r="48" spans="1:20" x14ac:dyDescent="0.2">
      <c r="A48" s="43" t="s">
        <v>34</v>
      </c>
      <c r="B48" s="1" t="s">
        <v>35</v>
      </c>
      <c r="M48" s="41"/>
    </row>
    <row r="50" spans="1:8" s="39" customFormat="1" ht="12" x14ac:dyDescent="0.2">
      <c r="A50" s="35" t="s">
        <v>31</v>
      </c>
      <c r="B50" s="38"/>
    </row>
    <row r="51" spans="1:8" s="27" customFormat="1" ht="11.45" customHeight="1" x14ac:dyDescent="0.2">
      <c r="A51" s="36" t="s">
        <v>37</v>
      </c>
      <c r="B51" s="40"/>
    </row>
    <row r="52" spans="1:8" s="27" customFormat="1" ht="11.45" customHeight="1" x14ac:dyDescent="0.2">
      <c r="A52" s="36" t="s">
        <v>33</v>
      </c>
      <c r="B52" s="40"/>
    </row>
    <row r="53" spans="1:8" s="27" customFormat="1" ht="11.45" customHeight="1" x14ac:dyDescent="0.2">
      <c r="A53" s="36" t="s">
        <v>38</v>
      </c>
      <c r="B53" s="40"/>
    </row>
    <row r="54" spans="1:8" s="27" customFormat="1" ht="11.45" customHeight="1" x14ac:dyDescent="0.2">
      <c r="A54" s="36" t="s">
        <v>39</v>
      </c>
      <c r="B54" s="40"/>
    </row>
    <row r="55" spans="1:8" s="27" customFormat="1" ht="11.45" customHeight="1" x14ac:dyDescent="0.2">
      <c r="A55" s="36" t="s">
        <v>40</v>
      </c>
      <c r="B55" s="40"/>
    </row>
    <row r="56" spans="1:8" s="27" customFormat="1" ht="11.45" customHeight="1" x14ac:dyDescent="0.2">
      <c r="A56" s="37" t="s">
        <v>41</v>
      </c>
      <c r="B56" s="40"/>
    </row>
    <row r="57" spans="1:8" s="27" customFormat="1" ht="11.45" customHeight="1" x14ac:dyDescent="0.2">
      <c r="A57" s="37" t="s">
        <v>32</v>
      </c>
      <c r="B57" s="40"/>
    </row>
    <row r="58" spans="1:8" s="39" customFormat="1" ht="11.45" customHeight="1" x14ac:dyDescent="0.2">
      <c r="A58" s="36" t="s">
        <v>42</v>
      </c>
      <c r="B58" s="38"/>
    </row>
    <row r="59" spans="1:8" x14ac:dyDescent="0.2">
      <c r="B59" s="27"/>
      <c r="G59" s="31"/>
      <c r="H59" s="31"/>
    </row>
    <row r="63" spans="1:8" s="31" customFormat="1" x14ac:dyDescent="0.2"/>
    <row r="64" spans="1:8" s="31" customFormat="1" x14ac:dyDescent="0.2"/>
    <row r="65" s="31" customFormat="1" x14ac:dyDescent="0.2"/>
    <row r="66" s="31" customFormat="1" x14ac:dyDescent="0.2"/>
    <row r="67" s="31" customFormat="1" x14ac:dyDescent="0.2"/>
  </sheetData>
  <mergeCells count="8">
    <mergeCell ref="C40:D40"/>
    <mergeCell ref="E37:F37"/>
    <mergeCell ref="E38:F38"/>
    <mergeCell ref="E39:F39"/>
    <mergeCell ref="E40:F40"/>
    <mergeCell ref="C37:D37"/>
    <mergeCell ref="C38:D38"/>
    <mergeCell ref="C39:D39"/>
  </mergeCells>
  <printOptions horizontalCentered="1" verticalCentered="1"/>
  <pageMargins left="0.7" right="0.7" top="0.75" bottom="0.75" header="0.3" footer="0.3"/>
  <pageSetup scale="69" orientation="portrait" horizontalDpi="1200" verticalDpi="1200" r:id="rId1"/>
  <headerFooter>
    <oddHeader>&amp;C&amp;"Arial,Bold"&amp;14&amp;K03+000INCOME &amp; COST SAVINGS ANALYSIS TOOL
&amp;"Arial,Regular"&amp;12ANNUAL BASIS FOR SAMPLE UNIVERSITY</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Tool</vt:lpstr>
      <vt:lpstr>Tool!Print_Area</vt:lpstr>
    </vt:vector>
  </TitlesOfParts>
  <Company>OHSU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Boerner</dc:creator>
  <cp:lastModifiedBy>Anne Boerner</cp:lastModifiedBy>
  <cp:lastPrinted>2021-04-07T19:27:54Z</cp:lastPrinted>
  <dcterms:created xsi:type="dcterms:W3CDTF">2021-03-12T00:46:53Z</dcterms:created>
  <dcterms:modified xsi:type="dcterms:W3CDTF">2025-02-28T23:40:57Z</dcterms:modified>
</cp:coreProperties>
</file>